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D73A3142-DC25-4DD1-AA16-E015C5175DC7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Berechnung HDL-Zuschuss" sheetId="1" r:id="rId1"/>
  </sheets>
  <definedNames>
    <definedName name="_xlnm.Print_Area" localSheetId="0">'Berechnung HDL-Zuschuss'!$A$1:$N$31</definedName>
  </definedNames>
  <calcPr calcId="191029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E12" i="1"/>
  <c r="D5" i="1" s="1"/>
  <c r="M5" i="1" l="1"/>
  <c r="K5" i="1"/>
  <c r="I5" i="1"/>
  <c r="G5" i="1"/>
  <c r="E5" i="1"/>
  <c r="C5" i="1"/>
  <c r="B5" i="1"/>
  <c r="L5" i="1"/>
  <c r="J5" i="1"/>
  <c r="H5" i="1"/>
  <c r="F5" i="1"/>
  <c r="E25" i="1"/>
  <c r="B26" i="1"/>
  <c r="N5" i="1" l="1"/>
  <c r="I17" i="1" s="1"/>
  <c r="M20" i="1"/>
  <c r="C6" i="1"/>
  <c r="C7" i="1" s="1"/>
  <c r="D6" i="1"/>
  <c r="D7" i="1" s="1"/>
  <c r="E6" i="1"/>
  <c r="E7" i="1" s="1"/>
  <c r="F6" i="1"/>
  <c r="F7" i="1" s="1"/>
  <c r="G6" i="1"/>
  <c r="G7" i="1" s="1"/>
  <c r="H6" i="1"/>
  <c r="H7" i="1" s="1"/>
  <c r="I6" i="1"/>
  <c r="I7" i="1" s="1"/>
  <c r="J6" i="1"/>
  <c r="J7" i="1" s="1"/>
  <c r="K6" i="1"/>
  <c r="K7" i="1" s="1"/>
  <c r="L6" i="1"/>
  <c r="L7" i="1" s="1"/>
  <c r="M6" i="1"/>
  <c r="M7" i="1" s="1"/>
  <c r="B6" i="1"/>
  <c r="B7" i="1" s="1"/>
  <c r="N7" i="1" l="1"/>
  <c r="N6" i="1"/>
  <c r="H25" i="1" l="1"/>
  <c r="G25" i="1"/>
  <c r="B25" i="1"/>
  <c r="F8" i="1"/>
  <c r="C8" i="1"/>
  <c r="G8" i="1"/>
  <c r="K8" i="1"/>
  <c r="H8" i="1"/>
  <c r="L8" i="1"/>
  <c r="I8" i="1"/>
  <c r="M8" i="1"/>
  <c r="D8" i="1"/>
  <c r="J8" i="1"/>
  <c r="B27" i="1" l="1"/>
  <c r="C26" i="1"/>
  <c r="G26" i="1"/>
  <c r="I26" i="1" s="1"/>
  <c r="G29" i="1" s="1"/>
  <c r="G27" i="1"/>
  <c r="E8" i="1"/>
  <c r="N4" i="1"/>
  <c r="I16" i="1" s="1"/>
  <c r="I27" i="1" l="1"/>
  <c r="G30" i="1" s="1"/>
  <c r="C27" i="1"/>
  <c r="C25" i="1" s="1"/>
  <c r="B8" i="1"/>
  <c r="N8" i="1" s="1"/>
  <c r="E20" i="1"/>
</calcChain>
</file>

<file path=xl/sharedStrings.xml><?xml version="1.0" encoding="utf-8"?>
<sst xmlns="http://schemas.openxmlformats.org/spreadsheetml/2006/main" count="39" uniqueCount="37">
  <si>
    <t>Monat</t>
  </si>
  <si>
    <t>Ausgabe</t>
  </si>
  <si>
    <t>Einnahme</t>
  </si>
  <si>
    <t>Fehlbedarf</t>
  </si>
  <si>
    <t>Gesamt</t>
  </si>
  <si>
    <t>Höhe Gutschein</t>
  </si>
  <si>
    <t>Höhe Eigenanteil</t>
  </si>
  <si>
    <t>Summe Ausgabe pro Dienstleistung</t>
  </si>
  <si>
    <t>Kontrolle</t>
  </si>
  <si>
    <t>Ausgabe=</t>
  </si>
  <si>
    <t>Einnahme=</t>
  </si>
  <si>
    <t>Fehlbedarf=</t>
  </si>
  <si>
    <t>Eigenanteil der Teilnehmerin für die Dienstleistung als Kofinanzierung mit Geldfluss</t>
  </si>
  <si>
    <t>zusätzlicher ESF-Mittelbedarf</t>
  </si>
  <si>
    <t>Anzahl Nutzerinnen pro Projekt</t>
  </si>
  <si>
    <t>Anzahl Gutscheine pro Woche</t>
  </si>
  <si>
    <t>Anzahl Wochen pro Monat</t>
  </si>
  <si>
    <t>Summe Mehrbedarf ESF-Mittel*</t>
  </si>
  <si>
    <t>*zugleich Summe Gutscheine gesamt</t>
  </si>
  <si>
    <t>á 1 h zu 10,00 €</t>
  </si>
  <si>
    <t>Berechnung für Projektträger [Beispiel] für alle Gutscheine im Monat (gesamt)</t>
  </si>
  <si>
    <t xml:space="preserve">»Gesamtkosten« Gutschein für Nutzerinnen x pro Monat </t>
  </si>
  <si>
    <t>Kofi m. GF</t>
  </si>
  <si>
    <t>ESF-Mittel</t>
  </si>
  <si>
    <t>Berechnung</t>
  </si>
  <si>
    <t>Verteilung real (IST)</t>
  </si>
  <si>
    <t>ESF-Intvs. (SOLL)</t>
  </si>
  <si>
    <t>Berechnung neu</t>
  </si>
  <si>
    <t>Differenz</t>
  </si>
  <si>
    <t>Summe "Überfinanzierung Kofi"</t>
  </si>
  <si>
    <t>Summe "Unterfinanzierung ESF"</t>
  </si>
  <si>
    <t>gesamt Laufzeit</t>
  </si>
  <si>
    <t>Berechnung Kofinanzierung real (IST) und anhand Interventionssatz (SOLL)</t>
  </si>
  <si>
    <t>Zuschuss an Teilnehmenden + Anteil Ausgabe ohne Geldfluss Eigenanteil</t>
  </si>
  <si>
    <t>Ausgabe o. Gf.</t>
  </si>
  <si>
    <t>A.1.0</t>
  </si>
  <si>
    <t>A.3.0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</si>
</sst>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4" fontId="0" fillId="0" borderId="5" xfId="0" applyNumberFormat="1" applyBorder="1"/>
    <xf numFmtId="0" fontId="11" fillId="0" borderId="0" xfId="0" applyFont="1"/>
    <xf numFmtId="17" fontId="11" fillId="0" borderId="0" xfId="0" applyNumberFormat="1" applyFont="1"/>
    <xf numFmtId="0" fontId="12" fillId="0" borderId="0" xfId="0" applyFont="1"/>
    <xf numFmtId="164" fontId="13" fillId="0" borderId="0" xfId="0" applyNumberFormat="1" applyFont="1"/>
    <xf numFmtId="0" fontId="11" fillId="0" borderId="5" xfId="0" applyFont="1" applyBorder="1"/>
    <xf numFmtId="0" fontId="11" fillId="0" borderId="0" xfId="0" applyFont="1" applyAlignment="1">
      <alignment horizontal="right"/>
    </xf>
    <xf numFmtId="164" fontId="11" fillId="0" borderId="0" xfId="0" applyNumberFormat="1" applyFont="1"/>
    <xf numFmtId="164" fontId="11" fillId="0" borderId="5" xfId="0" applyNumberFormat="1" applyFont="1" applyBorder="1"/>
    <xf numFmtId="0" fontId="13" fillId="0" borderId="5" xfId="0" applyFont="1" applyBorder="1"/>
    <xf numFmtId="0" fontId="0" fillId="0" borderId="0" xfId="0" applyProtection="1"/>
    <xf numFmtId="0" fontId="13" fillId="0" borderId="0" xfId="0" applyFont="1"/>
    <xf numFmtId="164" fontId="0" fillId="0" borderId="6" xfId="0" applyNumberFormat="1" applyBorder="1"/>
    <xf numFmtId="164" fontId="0" fillId="9" borderId="6" xfId="0" applyNumberFormat="1" applyFill="1" applyBorder="1" applyProtection="1">
      <protection locked="0"/>
    </xf>
    <xf numFmtId="164" fontId="0" fillId="9" borderId="6" xfId="0" applyNumberFormat="1" applyFill="1" applyBorder="1" applyProtection="1"/>
    <xf numFmtId="0" fontId="0" fillId="9" borderId="6" xfId="0" applyFill="1" applyBorder="1" applyProtection="1">
      <protection locked="0"/>
    </xf>
    <xf numFmtId="4" fontId="0" fillId="9" borderId="6" xfId="0" applyNumberFormat="1" applyFill="1" applyBorder="1" applyProtection="1">
      <protection locked="0"/>
    </xf>
    <xf numFmtId="0" fontId="11" fillId="0" borderId="6" xfId="0" applyFont="1" applyBorder="1"/>
    <xf numFmtId="164" fontId="11" fillId="0" borderId="6" xfId="0" applyNumberFormat="1" applyFont="1" applyBorder="1"/>
    <xf numFmtId="0" fontId="11" fillId="8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Fill="1" applyBorder="1" applyAlignment="1">
      <alignment horizontal="left"/>
    </xf>
    <xf numFmtId="164" fontId="11" fillId="0" borderId="6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1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zoomScale="85" zoomScaleNormal="85" workbookViewId="0">
      <selection activeCell="E11" sqref="E11"/>
    </sheetView>
  </sheetViews>
  <sheetFormatPr baseColWidth="10" defaultRowHeight="14.25" x14ac:dyDescent="0.2"/>
  <cols>
    <col min="1" max="1" width="14.75" customWidth="1"/>
    <col min="2" max="2" width="12.5" customWidth="1"/>
    <col min="14" max="14" width="12.625" customWidth="1"/>
  </cols>
  <sheetData>
    <row r="1" spans="1:14" ht="15" x14ac:dyDescent="0.25">
      <c r="N1" s="4"/>
    </row>
    <row r="2" spans="1:14" ht="15" customHeight="1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x14ac:dyDescent="0.25">
      <c r="A3" s="4" t="s">
        <v>0</v>
      </c>
      <c r="B3" s="5">
        <v>43466</v>
      </c>
      <c r="C3" s="5">
        <v>43497</v>
      </c>
      <c r="D3" s="5">
        <v>43525</v>
      </c>
      <c r="E3" s="5">
        <v>43556</v>
      </c>
      <c r="F3" s="5">
        <v>43586</v>
      </c>
      <c r="G3" s="5">
        <v>43617</v>
      </c>
      <c r="H3" s="5">
        <v>43647</v>
      </c>
      <c r="I3" s="5">
        <v>43678</v>
      </c>
      <c r="J3" s="5">
        <v>43709</v>
      </c>
      <c r="K3" s="5">
        <v>43739</v>
      </c>
      <c r="L3" s="5">
        <v>43770</v>
      </c>
      <c r="M3" s="5">
        <v>43800</v>
      </c>
      <c r="N3" s="9" t="s">
        <v>4</v>
      </c>
    </row>
    <row r="4" spans="1:14" ht="15" x14ac:dyDescent="0.25">
      <c r="A4" s="4" t="s">
        <v>1</v>
      </c>
      <c r="B4" s="1">
        <f>-$E$11*$E$15*$E$16*$E$18</f>
        <v>-3200</v>
      </c>
      <c r="C4" s="1">
        <f t="shared" ref="C4:M4" si="0">-$E$11*$E$15*$E$16*$E$18</f>
        <v>-3200</v>
      </c>
      <c r="D4" s="1">
        <f t="shared" si="0"/>
        <v>-3200</v>
      </c>
      <c r="E4" s="1">
        <f t="shared" si="0"/>
        <v>-3200</v>
      </c>
      <c r="F4" s="1">
        <f t="shared" si="0"/>
        <v>-3200</v>
      </c>
      <c r="G4" s="1">
        <f t="shared" si="0"/>
        <v>-3200</v>
      </c>
      <c r="H4" s="1">
        <f t="shared" si="0"/>
        <v>-3200</v>
      </c>
      <c r="I4" s="1">
        <f t="shared" si="0"/>
        <v>-3200</v>
      </c>
      <c r="J4" s="1">
        <f t="shared" si="0"/>
        <v>-3200</v>
      </c>
      <c r="K4" s="1">
        <f t="shared" si="0"/>
        <v>-3200</v>
      </c>
      <c r="L4" s="1">
        <f t="shared" si="0"/>
        <v>-3200</v>
      </c>
      <c r="M4" s="1">
        <f t="shared" si="0"/>
        <v>-3200</v>
      </c>
      <c r="N4" s="10">
        <f>SUM(B4:M4)</f>
        <v>-38400</v>
      </c>
    </row>
    <row r="5" spans="1:14" ht="15" x14ac:dyDescent="0.25">
      <c r="A5" s="4" t="s">
        <v>34</v>
      </c>
      <c r="B5" s="1">
        <f>-$E$12*$E$15*$E$16*$E$18</f>
        <v>-4160</v>
      </c>
      <c r="C5" s="1">
        <f t="shared" ref="C5:M5" si="1">-$E$12*$E$15*$E$16*$E$18</f>
        <v>-4160</v>
      </c>
      <c r="D5" s="1">
        <f t="shared" si="1"/>
        <v>-4160</v>
      </c>
      <c r="E5" s="1">
        <f t="shared" si="1"/>
        <v>-4160</v>
      </c>
      <c r="F5" s="1">
        <f t="shared" si="1"/>
        <v>-4160</v>
      </c>
      <c r="G5" s="1">
        <f t="shared" si="1"/>
        <v>-4160</v>
      </c>
      <c r="H5" s="1">
        <f t="shared" si="1"/>
        <v>-4160</v>
      </c>
      <c r="I5" s="1">
        <f t="shared" si="1"/>
        <v>-4160</v>
      </c>
      <c r="J5" s="1">
        <f t="shared" si="1"/>
        <v>-4160</v>
      </c>
      <c r="K5" s="1">
        <f t="shared" si="1"/>
        <v>-4160</v>
      </c>
      <c r="L5" s="1">
        <f t="shared" si="1"/>
        <v>-4160</v>
      </c>
      <c r="M5" s="1">
        <f t="shared" si="1"/>
        <v>-4160</v>
      </c>
      <c r="N5" s="10">
        <f>SUM(B5:M5)</f>
        <v>-49920</v>
      </c>
    </row>
    <row r="6" spans="1:14" ht="15" x14ac:dyDescent="0.25">
      <c r="A6" s="4" t="s">
        <v>2</v>
      </c>
      <c r="B6" s="1">
        <f t="shared" ref="B6:M6" si="2">$E$12*$E$15*$E$16*$E$18</f>
        <v>4160</v>
      </c>
      <c r="C6" s="1">
        <f t="shared" si="2"/>
        <v>4160</v>
      </c>
      <c r="D6" s="1">
        <f t="shared" si="2"/>
        <v>4160</v>
      </c>
      <c r="E6" s="1">
        <f t="shared" si="2"/>
        <v>4160</v>
      </c>
      <c r="F6" s="1">
        <f t="shared" si="2"/>
        <v>4160</v>
      </c>
      <c r="G6" s="1">
        <f t="shared" si="2"/>
        <v>4160</v>
      </c>
      <c r="H6" s="1">
        <f t="shared" si="2"/>
        <v>4160</v>
      </c>
      <c r="I6" s="1">
        <f t="shared" si="2"/>
        <v>4160</v>
      </c>
      <c r="J6" s="1">
        <f t="shared" si="2"/>
        <v>4160</v>
      </c>
      <c r="K6" s="1">
        <f t="shared" si="2"/>
        <v>4160</v>
      </c>
      <c r="L6" s="1">
        <f t="shared" si="2"/>
        <v>4160</v>
      </c>
      <c r="M6" s="1">
        <f t="shared" si="2"/>
        <v>4160</v>
      </c>
      <c r="N6" s="10">
        <f>SUM(B6:M6)</f>
        <v>49920</v>
      </c>
    </row>
    <row r="7" spans="1:14" ht="15" x14ac:dyDescent="0.25">
      <c r="A7" s="8" t="s">
        <v>3</v>
      </c>
      <c r="B7" s="3">
        <f>((-B4)+(-B5))-B6</f>
        <v>3200</v>
      </c>
      <c r="C7" s="3">
        <f t="shared" ref="C7:M7" si="3">((-C4)+(-C5))-C6</f>
        <v>3200</v>
      </c>
      <c r="D7" s="3">
        <f t="shared" si="3"/>
        <v>3200</v>
      </c>
      <c r="E7" s="3">
        <f t="shared" si="3"/>
        <v>3200</v>
      </c>
      <c r="F7" s="3">
        <f t="shared" si="3"/>
        <v>3200</v>
      </c>
      <c r="G7" s="3">
        <f t="shared" si="3"/>
        <v>3200</v>
      </c>
      <c r="H7" s="3">
        <f t="shared" si="3"/>
        <v>3200</v>
      </c>
      <c r="I7" s="3">
        <f t="shared" si="3"/>
        <v>3200</v>
      </c>
      <c r="J7" s="3">
        <f t="shared" si="3"/>
        <v>3200</v>
      </c>
      <c r="K7" s="3">
        <f t="shared" si="3"/>
        <v>3200</v>
      </c>
      <c r="L7" s="3">
        <f t="shared" si="3"/>
        <v>3200</v>
      </c>
      <c r="M7" s="3">
        <f t="shared" si="3"/>
        <v>3200</v>
      </c>
      <c r="N7" s="11">
        <f>SUM(B7:M7)</f>
        <v>38400</v>
      </c>
    </row>
    <row r="8" spans="1:14" ht="15" x14ac:dyDescent="0.25">
      <c r="A8" s="6" t="s">
        <v>8</v>
      </c>
      <c r="B8" s="7">
        <f t="shared" ref="B8:M8" si="4">SUM(B4:B7)</f>
        <v>0</v>
      </c>
      <c r="C8" s="7">
        <f t="shared" si="4"/>
        <v>0</v>
      </c>
      <c r="D8" s="7">
        <f t="shared" si="4"/>
        <v>0</v>
      </c>
      <c r="E8" s="7">
        <f t="shared" si="4"/>
        <v>0</v>
      </c>
      <c r="F8" s="7">
        <f t="shared" si="4"/>
        <v>0</v>
      </c>
      <c r="G8" s="7">
        <f t="shared" si="4"/>
        <v>0</v>
      </c>
      <c r="H8" s="7">
        <f t="shared" si="4"/>
        <v>0</v>
      </c>
      <c r="I8" s="7">
        <f t="shared" si="4"/>
        <v>0</v>
      </c>
      <c r="J8" s="7">
        <f t="shared" si="4"/>
        <v>0</v>
      </c>
      <c r="K8" s="7">
        <f t="shared" si="4"/>
        <v>0</v>
      </c>
      <c r="L8" s="7">
        <f t="shared" si="4"/>
        <v>0</v>
      </c>
      <c r="M8" s="7">
        <f t="shared" si="4"/>
        <v>0</v>
      </c>
      <c r="N8" s="10">
        <f>SUM(B8:M8)</f>
        <v>0</v>
      </c>
    </row>
    <row r="11" spans="1:14" x14ac:dyDescent="0.2">
      <c r="B11" s="23" t="s">
        <v>5</v>
      </c>
      <c r="C11" s="23"/>
      <c r="D11" s="23"/>
      <c r="E11" s="16">
        <v>10</v>
      </c>
      <c r="G11" s="12" t="s">
        <v>9</v>
      </c>
      <c r="H11" s="27" t="s">
        <v>33</v>
      </c>
      <c r="I11" s="27"/>
      <c r="J11" s="27"/>
      <c r="K11" s="27"/>
      <c r="L11" s="27"/>
      <c r="M11" s="27"/>
      <c r="N11" s="27"/>
    </row>
    <row r="12" spans="1:14" x14ac:dyDescent="0.2">
      <c r="B12" s="26" t="s">
        <v>6</v>
      </c>
      <c r="C12" s="26"/>
      <c r="D12" s="26"/>
      <c r="E12" s="16">
        <f>E13-E11</f>
        <v>13</v>
      </c>
      <c r="G12" s="12" t="s">
        <v>10</v>
      </c>
      <c r="H12" s="27" t="s">
        <v>12</v>
      </c>
      <c r="I12" s="27"/>
      <c r="J12" s="27"/>
      <c r="K12" s="27"/>
      <c r="L12" s="27"/>
      <c r="M12" s="27"/>
      <c r="N12" s="27"/>
    </row>
    <row r="13" spans="1:14" x14ac:dyDescent="0.2">
      <c r="B13" s="23" t="s">
        <v>7</v>
      </c>
      <c r="C13" s="23"/>
      <c r="D13" s="23"/>
      <c r="E13" s="17">
        <v>23</v>
      </c>
      <c r="G13" s="12" t="s">
        <v>11</v>
      </c>
      <c r="H13" s="27" t="s">
        <v>13</v>
      </c>
      <c r="I13" s="27"/>
      <c r="J13" s="27"/>
      <c r="K13" s="27"/>
      <c r="L13" s="27"/>
      <c r="M13" s="27"/>
      <c r="N13" s="27"/>
    </row>
    <row r="14" spans="1:14" x14ac:dyDescent="0.2">
      <c r="B14" s="2"/>
      <c r="C14" s="2"/>
      <c r="D14" s="2"/>
      <c r="E14" s="13"/>
    </row>
    <row r="15" spans="1:14" x14ac:dyDescent="0.2">
      <c r="B15" s="23" t="s">
        <v>14</v>
      </c>
      <c r="C15" s="23"/>
      <c r="D15" s="23"/>
      <c r="E15" s="18">
        <v>20</v>
      </c>
    </row>
    <row r="16" spans="1:14" ht="15" x14ac:dyDescent="0.25">
      <c r="B16" s="23" t="s">
        <v>15</v>
      </c>
      <c r="C16" s="23"/>
      <c r="D16" s="23"/>
      <c r="E16" s="19">
        <v>4</v>
      </c>
      <c r="F16" s="23" t="s">
        <v>19</v>
      </c>
      <c r="G16" s="23"/>
      <c r="H16" s="20" t="s">
        <v>35</v>
      </c>
      <c r="I16" s="21">
        <f>-N4</f>
        <v>38400</v>
      </c>
    </row>
    <row r="17" spans="1:13" ht="15" x14ac:dyDescent="0.25">
      <c r="H17" s="20" t="s">
        <v>36</v>
      </c>
      <c r="I17" s="21">
        <f>-N5</f>
        <v>49920</v>
      </c>
    </row>
    <row r="18" spans="1:13" x14ac:dyDescent="0.2">
      <c r="B18" s="23" t="s">
        <v>16</v>
      </c>
      <c r="C18" s="23"/>
      <c r="D18" s="23"/>
      <c r="E18" s="19">
        <v>4</v>
      </c>
    </row>
    <row r="19" spans="1:13" x14ac:dyDescent="0.2">
      <c r="G19" s="1"/>
    </row>
    <row r="20" spans="1:13" ht="15" x14ac:dyDescent="0.25">
      <c r="B20" s="24" t="s">
        <v>17</v>
      </c>
      <c r="C20" s="24"/>
      <c r="D20" s="24"/>
      <c r="E20" s="25">
        <f>N7</f>
        <v>38400</v>
      </c>
      <c r="F20" s="25"/>
      <c r="H20" s="28" t="s">
        <v>21</v>
      </c>
      <c r="I20" s="28"/>
      <c r="J20" s="28"/>
      <c r="K20" s="28"/>
      <c r="L20" s="28"/>
      <c r="M20" s="15">
        <f>E15*E11*E18*E16</f>
        <v>3200</v>
      </c>
    </row>
    <row r="21" spans="1:13" x14ac:dyDescent="0.2">
      <c r="B21" s="14" t="s">
        <v>18</v>
      </c>
    </row>
    <row r="23" spans="1:13" ht="15" x14ac:dyDescent="0.25">
      <c r="A23" s="22" t="s">
        <v>32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5" x14ac:dyDescent="0.25">
      <c r="B24" s="5" t="s">
        <v>24</v>
      </c>
      <c r="C24" s="29" t="s">
        <v>25</v>
      </c>
      <c r="D24" s="29"/>
      <c r="E24" s="29" t="s">
        <v>26</v>
      </c>
      <c r="F24" s="29"/>
      <c r="G24" s="29" t="s">
        <v>27</v>
      </c>
      <c r="H24" s="29"/>
      <c r="I24" s="29" t="s">
        <v>28</v>
      </c>
      <c r="J24" s="29"/>
    </row>
    <row r="25" spans="1:13" ht="15" x14ac:dyDescent="0.25">
      <c r="A25" s="4" t="s">
        <v>1</v>
      </c>
      <c r="B25" s="1">
        <f>-$E$13*$E$15*$E$16*$E$18</f>
        <v>-7360</v>
      </c>
      <c r="C25" s="30">
        <f>C26+C27</f>
        <v>1</v>
      </c>
      <c r="D25" s="30"/>
      <c r="E25" s="30">
        <f>E26+E27</f>
        <v>1</v>
      </c>
      <c r="F25" s="30"/>
      <c r="G25" s="32">
        <f t="shared" ref="G25:H25" si="5">-$E$13*$E$15*$E$16*$E$18</f>
        <v>-7360</v>
      </c>
      <c r="H25" s="32">
        <f t="shared" si="5"/>
        <v>-7360</v>
      </c>
      <c r="I25" s="31"/>
      <c r="J25" s="31"/>
    </row>
    <row r="26" spans="1:13" ht="15" x14ac:dyDescent="0.25">
      <c r="A26" s="4" t="s">
        <v>22</v>
      </c>
      <c r="B26" s="1">
        <f>$E$12*$E$15*$E$16*$E$18</f>
        <v>4160</v>
      </c>
      <c r="C26" s="30">
        <f>-(B26/B25)</f>
        <v>0.56521739130434778</v>
      </c>
      <c r="D26" s="30"/>
      <c r="E26" s="30">
        <v>0.5</v>
      </c>
      <c r="F26" s="30"/>
      <c r="G26" s="32">
        <f>-(G25*E26)</f>
        <v>3680</v>
      </c>
      <c r="H26" s="32"/>
      <c r="I26" s="32">
        <f>B26-G26</f>
        <v>480</v>
      </c>
      <c r="J26" s="31"/>
    </row>
    <row r="27" spans="1:13" ht="15" x14ac:dyDescent="0.25">
      <c r="A27" s="4" t="s">
        <v>23</v>
      </c>
      <c r="B27" s="1">
        <f>-B25-B26</f>
        <v>3200</v>
      </c>
      <c r="C27" s="30">
        <f>-(B27/B25)</f>
        <v>0.43478260869565216</v>
      </c>
      <c r="D27" s="30"/>
      <c r="E27" s="30">
        <v>0.5</v>
      </c>
      <c r="F27" s="30"/>
      <c r="G27" s="32">
        <f>-(G25*E27)</f>
        <v>3680</v>
      </c>
      <c r="H27" s="32"/>
      <c r="I27" s="32">
        <f>B27-G27</f>
        <v>-480</v>
      </c>
      <c r="J27" s="31"/>
    </row>
    <row r="29" spans="1:13" x14ac:dyDescent="0.2">
      <c r="B29" t="s">
        <v>29</v>
      </c>
      <c r="E29" s="31" t="s">
        <v>31</v>
      </c>
      <c r="F29" s="31"/>
      <c r="G29" s="1">
        <f>I26*18</f>
        <v>8640</v>
      </c>
    </row>
    <row r="30" spans="1:13" x14ac:dyDescent="0.2">
      <c r="B30" t="s">
        <v>30</v>
      </c>
      <c r="E30" s="31" t="s">
        <v>31</v>
      </c>
      <c r="F30" s="31"/>
      <c r="G30" s="1">
        <f>I27*18</f>
        <v>-8640</v>
      </c>
    </row>
  </sheetData>
  <sheetProtection sheet="1" objects="1" scenarios="1" selectLockedCells="1"/>
  <mergeCells count="33">
    <mergeCell ref="I24:J24"/>
    <mergeCell ref="I25:J25"/>
    <mergeCell ref="I26:J26"/>
    <mergeCell ref="I27:J27"/>
    <mergeCell ref="E29:F29"/>
    <mergeCell ref="E30:F30"/>
    <mergeCell ref="G24:H24"/>
    <mergeCell ref="G25:H25"/>
    <mergeCell ref="G26:H26"/>
    <mergeCell ref="G27:H27"/>
    <mergeCell ref="C24:D24"/>
    <mergeCell ref="C25:D25"/>
    <mergeCell ref="C26:D26"/>
    <mergeCell ref="C27:D27"/>
    <mergeCell ref="E24:F24"/>
    <mergeCell ref="E25:F25"/>
    <mergeCell ref="E26:F26"/>
    <mergeCell ref="E27:F27"/>
    <mergeCell ref="A23:M23"/>
    <mergeCell ref="B16:D16"/>
    <mergeCell ref="B18:D18"/>
    <mergeCell ref="A2:N2"/>
    <mergeCell ref="B20:D20"/>
    <mergeCell ref="E20:F20"/>
    <mergeCell ref="B11:D11"/>
    <mergeCell ref="B12:D12"/>
    <mergeCell ref="B13:D13"/>
    <mergeCell ref="B15:D15"/>
    <mergeCell ref="H11:N11"/>
    <mergeCell ref="H12:N12"/>
    <mergeCell ref="H13:N13"/>
    <mergeCell ref="F16:G16"/>
    <mergeCell ref="H20:L20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HDL-Zuschuss</vt:lpstr>
      <vt:lpstr>'Berechnung HDL-Zuschuss'!Druckbereich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2023-09-04T14:14:56Z</dcterms:created>
  <dcterms:modified xsi:type="dcterms:W3CDTF">2023-09-04T14:15:04Z</dcterms:modified>
</cp:coreProperties>
</file>